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m.STCKHH\Documents\cong khai NSNN 2020\QUY II\"/>
    </mc:Choice>
  </mc:AlternateContent>
  <bookViews>
    <workbookView xWindow="0" yWindow="0" windowWidth="24000" windowHeight="9600"/>
  </bookViews>
  <sheets>
    <sheet name=" TH-2020-Q2-B61-TT343-56"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9" i="2" l="1"/>
  <c r="H39" i="2"/>
  <c r="D39" i="2"/>
  <c r="I38" i="2"/>
  <c r="H38" i="2"/>
  <c r="I37" i="2"/>
  <c r="H37" i="2"/>
  <c r="D37" i="2"/>
  <c r="D36" i="2" s="1"/>
  <c r="F36" i="2"/>
  <c r="E36" i="2"/>
  <c r="H36" i="2" s="1"/>
  <c r="C36" i="2"/>
  <c r="I36" i="2" s="1"/>
  <c r="H35" i="2"/>
  <c r="I34" i="2"/>
  <c r="H34" i="2"/>
  <c r="I33" i="2"/>
  <c r="H33" i="2"/>
  <c r="I32" i="2"/>
  <c r="H32" i="2"/>
  <c r="I31" i="2"/>
  <c r="H31" i="2"/>
  <c r="G31" i="2"/>
  <c r="I30" i="2"/>
  <c r="H30" i="2"/>
  <c r="G30" i="2"/>
  <c r="I29" i="2"/>
  <c r="H29" i="2"/>
  <c r="G29" i="2"/>
  <c r="I28" i="2"/>
  <c r="H28" i="2"/>
  <c r="G28" i="2"/>
  <c r="I27" i="2"/>
  <c r="H27" i="2"/>
  <c r="G27" i="2"/>
  <c r="I26" i="2"/>
  <c r="H26" i="2"/>
  <c r="G26" i="2"/>
  <c r="I25" i="2"/>
  <c r="H25" i="2"/>
  <c r="G25" i="2"/>
  <c r="I24" i="2"/>
  <c r="H24" i="2"/>
  <c r="G24" i="2"/>
  <c r="I23" i="2"/>
  <c r="H23" i="2"/>
  <c r="G23" i="2"/>
  <c r="I22" i="2"/>
  <c r="H22" i="2"/>
  <c r="G22" i="2"/>
  <c r="I21" i="2"/>
  <c r="H21" i="2"/>
  <c r="G21" i="2"/>
  <c r="I20" i="2"/>
  <c r="H20" i="2"/>
  <c r="I19" i="2"/>
  <c r="H19" i="2"/>
  <c r="I18" i="2"/>
  <c r="H18" i="2"/>
  <c r="G18" i="2"/>
  <c r="G17" i="2"/>
  <c r="F17" i="2"/>
  <c r="I17" i="2" s="1"/>
  <c r="E17" i="2"/>
  <c r="C17" i="2"/>
  <c r="I16" i="2"/>
  <c r="H16" i="2"/>
  <c r="G16" i="2"/>
  <c r="I15" i="2"/>
  <c r="H15" i="2"/>
  <c r="G15" i="2"/>
  <c r="G14" i="2"/>
  <c r="F14" i="2"/>
  <c r="I14" i="2" s="1"/>
  <c r="E14" i="2"/>
  <c r="C14" i="2"/>
  <c r="E13" i="2"/>
  <c r="E12" i="2" s="1"/>
  <c r="E11" i="2" s="1"/>
  <c r="D13" i="2"/>
  <c r="C13" i="2"/>
  <c r="D12" i="2"/>
  <c r="D11" i="2" s="1"/>
  <c r="C12" i="2"/>
  <c r="C11" i="2"/>
  <c r="F13" i="2" l="1"/>
  <c r="H14" i="2"/>
  <c r="H17" i="2"/>
  <c r="H13" i="2" l="1"/>
  <c r="G13" i="2"/>
  <c r="F12" i="2"/>
  <c r="I13" i="2"/>
  <c r="G12" i="2" l="1"/>
  <c r="F11" i="2"/>
  <c r="H12" i="2"/>
  <c r="I12" i="2"/>
  <c r="I11" i="2" l="1"/>
  <c r="H11" i="2"/>
  <c r="G11" i="2"/>
</calcChain>
</file>

<file path=xl/sharedStrings.xml><?xml version="1.0" encoding="utf-8"?>
<sst xmlns="http://schemas.openxmlformats.org/spreadsheetml/2006/main" count="53" uniqueCount="48">
  <si>
    <t>UBND TỈNH KHÁNH HÒA</t>
  </si>
  <si>
    <t>Biểu số 61/CK-NSNN</t>
  </si>
  <si>
    <t xml:space="preserve">         SỞ TÀI CHÍNH</t>
  </si>
  <si>
    <t>THỰC HIỆN CHI NGÂN SÁCH ĐỊA PHƯƠNG NĂM 2020</t>
  </si>
  <si>
    <t>(Ban hành kèm theo QĐ số            /QĐ-UBND ngày       tháng     năm 2017 của UBND tỉnh Khánh Hòa)</t>
  </si>
  <si>
    <t>Đơn vị: triệu đồng</t>
  </si>
  <si>
    <t>STT</t>
  </si>
  <si>
    <t>Nội dung</t>
  </si>
  <si>
    <t>Thực hiện Quý II năm 2019</t>
  </si>
  <si>
    <t>Dự toán năm 2020</t>
  </si>
  <si>
    <t>Thực hiện Quý II năm 2020</t>
  </si>
  <si>
    <t>So sánh ước thực hiện với</t>
  </si>
  <si>
    <t>DTTW</t>
  </si>
  <si>
    <t>DTĐP</t>
  </si>
  <si>
    <t>Cùng kỳ năm trước</t>
  </si>
  <si>
    <t>A</t>
  </si>
  <si>
    <t>B</t>
  </si>
  <si>
    <t>TỔNG CHI NSĐP</t>
  </si>
  <si>
    <t>CHI CÂN ĐỐI NSĐP</t>
  </si>
  <si>
    <t>I</t>
  </si>
  <si>
    <t>Chi đầu tư phát triển</t>
  </si>
  <si>
    <t>Chi đầu tư cho các dự án</t>
  </si>
  <si>
    <t>Chi đầu tư và hỗ trợ vốn cho doanh nghiệp cung cấp sản phẩm, dịch vụ công ích do Nhà nước đặt hàng, các tổ chức kinh tế, các tổ chức tài chính của địa phương theo quy định của pháp luật</t>
  </si>
  <si>
    <t>Chi đầu tư phát triển khác</t>
  </si>
  <si>
    <t>III</t>
  </si>
  <si>
    <t>Chi thường xuyên</t>
  </si>
  <si>
    <t>Trong đó:</t>
  </si>
  <si>
    <t>Chi sự nghiệp giáo dục - đào tạo</t>
  </si>
  <si>
    <t>Chi khoa học và công nghệ</t>
  </si>
  <si>
    <t>Chi sự nghiệp y tế, dân số và gia đình</t>
  </si>
  <si>
    <t>Chi sự nghiệp văn hóa, thông tin</t>
  </si>
  <si>
    <t>Chi sự nghiệp phát thanh, truyển hình</t>
  </si>
  <si>
    <t>Chi sự nghiệp thể dục, thể thao</t>
  </si>
  <si>
    <t>Chi sự nghiệp bảo vệ môi trường</t>
  </si>
  <si>
    <t>Chi sự nghiệp kinh tế</t>
  </si>
  <si>
    <t xml:space="preserve">Chi hoạt động của cơ quan hành chính, đảng, đoàn thể </t>
  </si>
  <si>
    <t>Chi đảm bảo xã hội</t>
  </si>
  <si>
    <t>Chi trả nợ lãi các khoản do chính quyền địa phương vay</t>
  </si>
  <si>
    <t>IV</t>
  </si>
  <si>
    <t>Chi bổ sung quỹ dự trữ tài chính</t>
  </si>
  <si>
    <t>V</t>
  </si>
  <si>
    <t xml:space="preserve">Dự phòng ngân sách </t>
  </si>
  <si>
    <t>VI</t>
  </si>
  <si>
    <t>Tạo nguồn thực hiện CCTL</t>
  </si>
  <si>
    <t>CHI TỪ NGUỒN BỔ SUNG CÓ MỤC TIÊU TỪ NSTW CHO NSĐP</t>
  </si>
  <si>
    <t>Chi chương trình mục tiêu quốc gia, chương trình mục tiêu</t>
  </si>
  <si>
    <t>Cho các chương trình dự án quan trọng vốn đầu tư</t>
  </si>
  <si>
    <t>Cho các nhiệm vụ, chính sách kinh phí thường xuyên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</si>
</sst>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Arial"/>
      <family val="2"/>
      <charset val="163"/>
      <scheme val="minor"/>
    </font>
    <font>
      <sz val="11"/>
      <color theme="1"/>
      <name val="Times New Roman"/>
      <family val="2"/>
    </font>
    <font>
      <sz val="14"/>
      <color theme="1"/>
      <name val="Times New Roman"/>
      <family val="1"/>
    </font>
    <font>
      <sz val="14"/>
      <color theme="1"/>
      <name val="Times New Roman"/>
      <family val="2"/>
    </font>
    <font>
      <b/>
      <sz val="14"/>
      <color theme="1"/>
      <name val="Times New Roman"/>
      <family val="1"/>
    </font>
    <font>
      <b/>
      <sz val="16"/>
      <color theme="1"/>
      <name val="Times New Roman"/>
      <family val="1"/>
    </font>
    <font>
      <i/>
      <sz val="12"/>
      <color theme="0"/>
      <name val="Times New Roman"/>
      <family val="1"/>
    </font>
    <font>
      <i/>
      <sz val="12"/>
      <color theme="1"/>
      <name val="Times New Roman"/>
      <family val="1"/>
    </font>
    <font>
      <i/>
      <sz val="14"/>
      <color theme="1"/>
      <name val="Times New Roman"/>
      <family val="1"/>
    </font>
    <font>
      <sz val="13"/>
      <name val="Times New Roman"/>
      <family val="1"/>
    </font>
    <font>
      <sz val="12"/>
      <name val="Times New Roman"/>
      <family val="1"/>
    </font>
  </fonts>
  <fills count="2">
    <fill>
      <patternFill patternType="none"/>
    </fill>
    <fill>
      <patternFill patternType="gray125"/>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style="thin">
        <color indexed="64"/>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3">
    <xf numFmtId="0" fontId="0" fillId="0" borderId="0"/>
    <xf numFmtId="0" fontId="1" fillId="0" borderId="0"/>
    <xf numFmtId="3" fontId="9" fillId="0" borderId="0"/>
  </cellStyleXfs>
  <cellXfs count="45">
    <xf numFmtId="0" fontId="0" fillId="0" borderId="0" xfId="0"/>
    <xf numFmtId="0" fontId="2" fillId="0" borderId="0" xfId="1" applyFont="1" applyAlignment="1">
      <alignment horizontal="left"/>
    </xf>
    <xf numFmtId="0" fontId="3" fillId="0" borderId="0" xfId="1" applyFont="1"/>
    <xf numFmtId="3" fontId="3" fillId="0" borderId="0" xfId="1" applyNumberFormat="1" applyFont="1"/>
    <xf numFmtId="0" fontId="4" fillId="0" borderId="0" xfId="1" applyFont="1" applyAlignment="1">
      <alignment horizontal="right"/>
    </xf>
    <xf numFmtId="0" fontId="4" fillId="0" borderId="0" xfId="1" applyFont="1" applyAlignment="1">
      <alignment horizontal="left"/>
    </xf>
    <xf numFmtId="0" fontId="5" fillId="0" borderId="0" xfId="1" applyFont="1" applyAlignment="1">
      <alignment horizontal="center"/>
    </xf>
    <xf numFmtId="0" fontId="6" fillId="0" borderId="0" xfId="1" applyFont="1" applyAlignment="1">
      <alignment horizontal="center"/>
    </xf>
    <xf numFmtId="0" fontId="7" fillId="0" borderId="0" xfId="1" applyFont="1" applyAlignment="1">
      <alignment horizontal="center"/>
    </xf>
    <xf numFmtId="0" fontId="3" fillId="0" borderId="0" xfId="1" applyFont="1" applyAlignment="1">
      <alignment horizontal="center"/>
    </xf>
    <xf numFmtId="0" fontId="8" fillId="0" borderId="1" xfId="1" applyFont="1" applyBorder="1" applyAlignment="1">
      <alignment horizontal="center"/>
    </xf>
    <xf numFmtId="0" fontId="4" fillId="0" borderId="2" xfId="1" applyFont="1" applyBorder="1" applyAlignment="1">
      <alignment horizontal="center" vertical="center" wrapText="1"/>
    </xf>
    <xf numFmtId="3" fontId="4" fillId="0" borderId="2" xfId="1" applyNumberFormat="1" applyFont="1" applyBorder="1" applyAlignment="1">
      <alignment horizontal="center" vertical="center" wrapText="1"/>
    </xf>
    <xf numFmtId="3" fontId="4" fillId="0" borderId="3" xfId="1" applyNumberFormat="1" applyFont="1" applyBorder="1" applyAlignment="1">
      <alignment horizontal="center" vertical="center" wrapText="1"/>
    </xf>
    <xf numFmtId="3" fontId="4" fillId="0" borderId="4" xfId="1" applyNumberFormat="1" applyFont="1" applyBorder="1" applyAlignment="1">
      <alignment horizontal="center" vertical="center" wrapText="1"/>
    </xf>
    <xf numFmtId="0" fontId="4" fillId="0" borderId="3" xfId="1" applyFont="1" applyBorder="1" applyAlignment="1">
      <alignment horizontal="center" vertical="center" wrapText="1"/>
    </xf>
    <xf numFmtId="0" fontId="4" fillId="0" borderId="5" xfId="1" applyFont="1" applyBorder="1" applyAlignment="1">
      <alignment horizontal="center" vertical="center" wrapText="1"/>
    </xf>
    <xf numFmtId="0" fontId="4" fillId="0" borderId="4" xfId="1" applyFont="1" applyBorder="1" applyAlignment="1">
      <alignment horizontal="center" vertical="center" wrapText="1"/>
    </xf>
    <xf numFmtId="0" fontId="3" fillId="0" borderId="0" xfId="1" applyFont="1" applyAlignment="1">
      <alignment vertical="center" wrapText="1"/>
    </xf>
    <xf numFmtId="3" fontId="4" fillId="0" borderId="6" xfId="1" applyNumberFormat="1" applyFont="1" applyBorder="1" applyAlignment="1">
      <alignment horizontal="center" vertical="center" wrapText="1"/>
    </xf>
    <xf numFmtId="3" fontId="4" fillId="0" borderId="2" xfId="1" applyNumberFormat="1" applyFont="1" applyBorder="1" applyAlignment="1">
      <alignment horizontal="center" vertical="center" wrapText="1"/>
    </xf>
    <xf numFmtId="0" fontId="4" fillId="0" borderId="2" xfId="1" applyFont="1" applyBorder="1" applyAlignment="1">
      <alignment horizontal="center" vertical="center" wrapText="1"/>
    </xf>
    <xf numFmtId="0" fontId="3" fillId="0" borderId="0" xfId="1" applyFont="1" applyAlignment="1">
      <alignment horizontal="center" vertical="center" wrapText="1"/>
    </xf>
    <xf numFmtId="0" fontId="3" fillId="0" borderId="2" xfId="1" applyFont="1" applyBorder="1" applyAlignment="1">
      <alignment horizontal="center" vertical="center" wrapText="1"/>
    </xf>
    <xf numFmtId="3" fontId="3" fillId="0" borderId="2" xfId="1" applyNumberFormat="1" applyFont="1" applyBorder="1" applyAlignment="1">
      <alignment horizontal="center" vertical="center" wrapText="1"/>
    </xf>
    <xf numFmtId="0" fontId="4" fillId="0" borderId="7" xfId="1" applyFont="1" applyBorder="1" applyAlignment="1">
      <alignment horizontal="center" vertical="center" wrapText="1"/>
    </xf>
    <xf numFmtId="3" fontId="4" fillId="0" borderId="7" xfId="1" applyNumberFormat="1" applyFont="1" applyBorder="1" applyAlignment="1">
      <alignment vertical="center" wrapText="1"/>
    </xf>
    <xf numFmtId="164" fontId="4" fillId="0" borderId="8" xfId="1" applyNumberFormat="1" applyFont="1" applyBorder="1" applyAlignment="1">
      <alignment horizontal="center" vertical="center" wrapText="1"/>
    </xf>
    <xf numFmtId="164" fontId="4" fillId="0" borderId="7" xfId="1" applyNumberFormat="1" applyFont="1" applyBorder="1" applyAlignment="1">
      <alignment horizontal="center" vertical="center" wrapText="1"/>
    </xf>
    <xf numFmtId="0" fontId="4" fillId="0" borderId="0" xfId="1" applyFont="1" applyAlignment="1">
      <alignment vertical="center" wrapText="1"/>
    </xf>
    <xf numFmtId="0" fontId="4" fillId="0" borderId="8" xfId="1" applyFont="1" applyBorder="1" applyAlignment="1">
      <alignment horizontal="center" vertical="center" wrapText="1"/>
    </xf>
    <xf numFmtId="0" fontId="4" fillId="0" borderId="8" xfId="1" applyFont="1" applyBorder="1" applyAlignment="1">
      <alignment vertical="center" wrapText="1"/>
    </xf>
    <xf numFmtId="3" fontId="4" fillId="0" borderId="8" xfId="1" applyNumberFormat="1" applyFont="1" applyBorder="1" applyAlignment="1">
      <alignment vertical="center" wrapText="1"/>
    </xf>
    <xf numFmtId="0" fontId="3" fillId="0" borderId="8" xfId="1" applyFont="1" applyBorder="1" applyAlignment="1">
      <alignment horizontal="center" vertical="center" wrapText="1"/>
    </xf>
    <xf numFmtId="0" fontId="3" fillId="0" borderId="8" xfId="1" applyFont="1" applyBorder="1" applyAlignment="1">
      <alignment vertical="center" wrapText="1"/>
    </xf>
    <xf numFmtId="3" fontId="3" fillId="0" borderId="8" xfId="1" applyNumberFormat="1" applyFont="1" applyBorder="1" applyAlignment="1">
      <alignment vertical="center" wrapText="1"/>
    </xf>
    <xf numFmtId="164" fontId="3" fillId="0" borderId="8" xfId="1" applyNumberFormat="1" applyFont="1" applyBorder="1" applyAlignment="1">
      <alignment horizontal="center" vertical="center" wrapText="1"/>
    </xf>
    <xf numFmtId="3" fontId="3" fillId="0" borderId="0" xfId="1" applyNumberFormat="1" applyFont="1" applyAlignment="1">
      <alignment vertical="center" wrapText="1"/>
    </xf>
    <xf numFmtId="3" fontId="10" fillId="0" borderId="8" xfId="2" applyFont="1" applyBorder="1" applyAlignment="1">
      <alignment vertical="center"/>
    </xf>
    <xf numFmtId="164" fontId="2" fillId="0" borderId="8" xfId="1" applyNumberFormat="1" applyFont="1" applyBorder="1" applyAlignment="1">
      <alignment horizontal="center" vertical="center" wrapText="1"/>
    </xf>
    <xf numFmtId="3" fontId="3" fillId="0" borderId="7" xfId="1" applyNumberFormat="1" applyFont="1" applyBorder="1" applyAlignment="1">
      <alignment vertical="center" wrapText="1"/>
    </xf>
    <xf numFmtId="0" fontId="4" fillId="0" borderId="7" xfId="1" applyFont="1" applyBorder="1" applyAlignment="1">
      <alignment vertical="center" wrapText="1"/>
    </xf>
    <xf numFmtId="0" fontId="3" fillId="0" borderId="9" xfId="1" applyFont="1" applyBorder="1" applyAlignment="1">
      <alignment horizontal="center" vertical="center" wrapText="1"/>
    </xf>
    <xf numFmtId="0" fontId="3" fillId="0" borderId="9" xfId="1" applyFont="1" applyBorder="1" applyAlignment="1">
      <alignment vertical="center" wrapText="1"/>
    </xf>
    <xf numFmtId="3" fontId="3" fillId="0" borderId="9" xfId="1" applyNumberFormat="1" applyFont="1" applyBorder="1" applyAlignment="1">
      <alignment vertical="center" wrapText="1"/>
    </xf>
  </cellXfs>
  <cellStyles count="3">
    <cellStyle name="Normal" xfId="0" builtinId="0"/>
    <cellStyle name="Normal 2" xfId="1"/>
    <cellStyle name="Normal_bao cao dinh ky tuan 201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434975</xdr:colOff>
      <xdr:row>2</xdr:row>
      <xdr:rowOff>22225</xdr:rowOff>
    </xdr:from>
    <xdr:to>
      <xdr:col>1</xdr:col>
      <xdr:colOff>930275</xdr:colOff>
      <xdr:row>2</xdr:row>
      <xdr:rowOff>22225</xdr:rowOff>
    </xdr:to>
    <xdr:cxnSp macro="">
      <xdr:nvCxnSpPr>
        <xdr:cNvPr id="2" name="Straight Connector 1">
          <a:extLst>
            <a:ext uri="{FF2B5EF4-FFF2-40B4-BE49-F238E27FC236}">
              <a16:creationId xmlns:a16="http://schemas.microsoft.com/office/drawing/2014/main" id="{00000000-0008-0000-0200-000002000000}"/>
            </a:ext>
          </a:extLst>
        </xdr:cNvPr>
        <xdr:cNvCxnSpPr/>
      </xdr:nvCxnSpPr>
      <xdr:spPr>
        <a:xfrm>
          <a:off x="434975" y="498475"/>
          <a:ext cx="11049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514350</xdr:colOff>
      <xdr:row>2</xdr:row>
      <xdr:rowOff>22226</xdr:rowOff>
    </xdr:from>
    <xdr:to>
      <xdr:col>1</xdr:col>
      <xdr:colOff>857250</xdr:colOff>
      <xdr:row>2</xdr:row>
      <xdr:rowOff>22226</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514350" y="498476"/>
          <a:ext cx="9525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514350</xdr:colOff>
      <xdr:row>2</xdr:row>
      <xdr:rowOff>22226</xdr:rowOff>
    </xdr:from>
    <xdr:to>
      <xdr:col>1</xdr:col>
      <xdr:colOff>857250</xdr:colOff>
      <xdr:row>2</xdr:row>
      <xdr:rowOff>22226</xdr:rowOff>
    </xdr:to>
    <xdr:cxnSp macro="">
      <xdr:nvCxnSpPr>
        <xdr:cNvPr id="4" name="Straight Connector 3">
          <a:extLst>
            <a:ext uri="{FF2B5EF4-FFF2-40B4-BE49-F238E27FC236}">
              <a16:creationId xmlns:a16="http://schemas.microsoft.com/office/drawing/2014/main" id="{1E4F6752-E94B-4422-BA57-1ADCFA18BF5E}"/>
            </a:ext>
          </a:extLst>
        </xdr:cNvPr>
        <xdr:cNvCxnSpPr/>
      </xdr:nvCxnSpPr>
      <xdr:spPr>
        <a:xfrm>
          <a:off x="514350" y="498476"/>
          <a:ext cx="9525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514350</xdr:colOff>
      <xdr:row>2</xdr:row>
      <xdr:rowOff>22226</xdr:rowOff>
    </xdr:from>
    <xdr:to>
      <xdr:col>1</xdr:col>
      <xdr:colOff>857250</xdr:colOff>
      <xdr:row>2</xdr:row>
      <xdr:rowOff>22226</xdr:rowOff>
    </xdr:to>
    <xdr:cxnSp macro="">
      <xdr:nvCxnSpPr>
        <xdr:cNvPr id="5" name="Straight Connector 4">
          <a:extLst>
            <a:ext uri="{FF2B5EF4-FFF2-40B4-BE49-F238E27FC236}">
              <a16:creationId xmlns:a16="http://schemas.microsoft.com/office/drawing/2014/main" id="{49E737B2-00F8-4070-B7EC-BD67749D2660}"/>
            </a:ext>
          </a:extLst>
        </xdr:cNvPr>
        <xdr:cNvCxnSpPr/>
      </xdr:nvCxnSpPr>
      <xdr:spPr>
        <a:xfrm>
          <a:off x="514350" y="498476"/>
          <a:ext cx="9525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tabSelected="1" zoomScale="60" zoomScaleNormal="60" workbookViewId="0">
      <selection activeCell="M15" sqref="M15"/>
    </sheetView>
  </sheetViews>
  <sheetFormatPr defaultRowHeight="18.75" x14ac:dyDescent="0.3"/>
  <cols>
    <col min="1" max="1" width="9" style="9"/>
    <col min="2" max="2" width="46.25" style="2" customWidth="1"/>
    <col min="3" max="7" width="13.125" style="3" customWidth="1"/>
    <col min="8" max="9" width="10.75" style="2" customWidth="1"/>
    <col min="10" max="10" width="9.875" style="2" bestFit="1" customWidth="1"/>
    <col min="11" max="11" width="12.125" style="2" customWidth="1"/>
    <col min="12" max="16384" width="9" style="2"/>
  </cols>
  <sheetData>
    <row r="1" spans="1:10" x14ac:dyDescent="0.3">
      <c r="A1" s="1" t="s">
        <v>0</v>
      </c>
      <c r="H1" s="4"/>
      <c r="I1" s="4" t="s">
        <v>1</v>
      </c>
    </row>
    <row r="2" spans="1:10" x14ac:dyDescent="0.3">
      <c r="A2" s="5" t="s">
        <v>2</v>
      </c>
    </row>
    <row r="3" spans="1:10" x14ac:dyDescent="0.3">
      <c r="A3" s="5"/>
    </row>
    <row r="4" spans="1:10" ht="20.25" x14ac:dyDescent="0.3">
      <c r="A4" s="6" t="s">
        <v>3</v>
      </c>
      <c r="B4" s="6"/>
      <c r="C4" s="6"/>
      <c r="D4" s="6"/>
      <c r="E4" s="6"/>
      <c r="F4" s="6"/>
      <c r="G4" s="6"/>
      <c r="H4" s="6"/>
      <c r="I4" s="6"/>
    </row>
    <row r="5" spans="1:10" x14ac:dyDescent="0.3">
      <c r="A5" s="7" t="s">
        <v>4</v>
      </c>
      <c r="B5" s="7"/>
      <c r="C5" s="7"/>
      <c r="D5" s="7"/>
      <c r="E5" s="7"/>
      <c r="F5" s="7"/>
      <c r="G5" s="7"/>
      <c r="H5" s="7"/>
      <c r="I5" s="7"/>
    </row>
    <row r="6" spans="1:10" x14ac:dyDescent="0.3">
      <c r="A6" s="8"/>
      <c r="B6" s="8"/>
      <c r="C6" s="8"/>
      <c r="D6" s="8"/>
      <c r="E6" s="8"/>
      <c r="F6" s="8"/>
      <c r="G6" s="8"/>
      <c r="H6" s="8"/>
      <c r="I6" s="8"/>
    </row>
    <row r="7" spans="1:10" x14ac:dyDescent="0.3">
      <c r="H7" s="10" t="s">
        <v>5</v>
      </c>
      <c r="I7" s="10"/>
    </row>
    <row r="8" spans="1:10" s="18" customFormat="1" ht="37.5" customHeight="1" x14ac:dyDescent="0.2">
      <c r="A8" s="11" t="s">
        <v>6</v>
      </c>
      <c r="B8" s="11" t="s">
        <v>7</v>
      </c>
      <c r="C8" s="12" t="s">
        <v>8</v>
      </c>
      <c r="D8" s="13" t="s">
        <v>9</v>
      </c>
      <c r="E8" s="14"/>
      <c r="F8" s="12" t="s">
        <v>10</v>
      </c>
      <c r="G8" s="15" t="s">
        <v>11</v>
      </c>
      <c r="H8" s="16"/>
      <c r="I8" s="17"/>
    </row>
    <row r="9" spans="1:10" s="22" customFormat="1" ht="56.25" x14ac:dyDescent="0.2">
      <c r="A9" s="11"/>
      <c r="B9" s="11"/>
      <c r="C9" s="12"/>
      <c r="D9" s="19" t="s">
        <v>12</v>
      </c>
      <c r="E9" s="19" t="s">
        <v>13</v>
      </c>
      <c r="F9" s="12"/>
      <c r="G9" s="20" t="s">
        <v>12</v>
      </c>
      <c r="H9" s="21" t="s">
        <v>13</v>
      </c>
      <c r="I9" s="21" t="s">
        <v>14</v>
      </c>
    </row>
    <row r="10" spans="1:10" s="22" customFormat="1" x14ac:dyDescent="0.2">
      <c r="A10" s="23" t="s">
        <v>15</v>
      </c>
      <c r="B10" s="23" t="s">
        <v>16</v>
      </c>
      <c r="C10" s="24">
        <v>1</v>
      </c>
      <c r="D10" s="24">
        <v>2</v>
      </c>
      <c r="E10" s="24">
        <v>3</v>
      </c>
      <c r="F10" s="24">
        <v>4</v>
      </c>
      <c r="G10" s="24">
        <v>5</v>
      </c>
      <c r="H10" s="24">
        <v>6</v>
      </c>
      <c r="I10" s="24">
        <v>7</v>
      </c>
    </row>
    <row r="11" spans="1:10" s="29" customFormat="1" x14ac:dyDescent="0.2">
      <c r="A11" s="25"/>
      <c r="B11" s="25" t="s">
        <v>17</v>
      </c>
      <c r="C11" s="26">
        <f>C12+C36</f>
        <v>4457070</v>
      </c>
      <c r="D11" s="26">
        <f>D12+D36</f>
        <v>12270125</v>
      </c>
      <c r="E11" s="26">
        <f>E12+E36</f>
        <v>12908230</v>
      </c>
      <c r="F11" s="26">
        <f>F12+F36</f>
        <v>4956048</v>
      </c>
      <c r="G11" s="27">
        <f t="shared" ref="G11:G16" si="0">IFERROR(F11/D11*100,"")</f>
        <v>40.391177758987787</v>
      </c>
      <c r="H11" s="28">
        <f>IFERROR(F11/E11*100,"")</f>
        <v>38.394481660150156</v>
      </c>
      <c r="I11" s="28">
        <f>IFERROR(F11/C11*100,"")</f>
        <v>111.1952022292672</v>
      </c>
    </row>
    <row r="12" spans="1:10" s="29" customFormat="1" x14ac:dyDescent="0.2">
      <c r="A12" s="30" t="s">
        <v>15</v>
      </c>
      <c r="B12" s="31" t="s">
        <v>18</v>
      </c>
      <c r="C12" s="32">
        <f>C13+C17+C32+C33+C34+C35</f>
        <v>4342814</v>
      </c>
      <c r="D12" s="32">
        <f>D13+D17+D32+D33+D34+D35</f>
        <v>11311232</v>
      </c>
      <c r="E12" s="32">
        <f>E13+E17+E32+E33+E34+E35</f>
        <v>12022210</v>
      </c>
      <c r="F12" s="32">
        <f>F13+F17+F32+F33+F34+F35</f>
        <v>4803551</v>
      </c>
      <c r="G12" s="27">
        <f t="shared" si="0"/>
        <v>42.467089349771982</v>
      </c>
      <c r="H12" s="27">
        <f t="shared" ref="H12:H39" si="1">IFERROR(F12/E12*100,"")</f>
        <v>39.955640435493969</v>
      </c>
      <c r="I12" s="27">
        <f t="shared" ref="I12:I39" si="2">IFERROR(F12/C12*100,"")</f>
        <v>110.6091810517328</v>
      </c>
    </row>
    <row r="13" spans="1:10" s="29" customFormat="1" x14ac:dyDescent="0.2">
      <c r="A13" s="30" t="s">
        <v>19</v>
      </c>
      <c r="B13" s="31" t="s">
        <v>20</v>
      </c>
      <c r="C13" s="32">
        <f>C14+C15+C16</f>
        <v>1512371</v>
      </c>
      <c r="D13" s="32">
        <f>D14+D15+D16</f>
        <v>3757107</v>
      </c>
      <c r="E13" s="32">
        <f>E14+E15+E16</f>
        <v>3736407</v>
      </c>
      <c r="F13" s="32">
        <f>F14+F15+F16</f>
        <v>1763201</v>
      </c>
      <c r="G13" s="27">
        <f t="shared" si="0"/>
        <v>46.929752067215546</v>
      </c>
      <c r="H13" s="27">
        <f t="shared" si="1"/>
        <v>47.189746727270347</v>
      </c>
      <c r="I13" s="27">
        <f t="shared" si="2"/>
        <v>116.58521619364561</v>
      </c>
    </row>
    <row r="14" spans="1:10" s="18" customFormat="1" x14ac:dyDescent="0.2">
      <c r="A14" s="33">
        <v>1</v>
      </c>
      <c r="B14" s="34" t="s">
        <v>21</v>
      </c>
      <c r="C14" s="35">
        <f>1613708-C38</f>
        <v>1499452</v>
      </c>
      <c r="D14" s="35">
        <v>3757107</v>
      </c>
      <c r="E14" s="35">
        <f>4510669-E38</f>
        <v>3735569</v>
      </c>
      <c r="F14" s="35">
        <f>1908198-F38</f>
        <v>1762782</v>
      </c>
      <c r="G14" s="27">
        <f t="shared" si="0"/>
        <v>46.91859986952727</v>
      </c>
      <c r="H14" s="36">
        <f t="shared" si="1"/>
        <v>47.189116303299443</v>
      </c>
      <c r="I14" s="36">
        <f t="shared" si="2"/>
        <v>117.56174922571714</v>
      </c>
      <c r="J14" s="37"/>
    </row>
    <row r="15" spans="1:10" s="18" customFormat="1" ht="93.75" x14ac:dyDescent="0.2">
      <c r="A15" s="33">
        <v>2</v>
      </c>
      <c r="B15" s="34" t="s">
        <v>22</v>
      </c>
      <c r="C15" s="35"/>
      <c r="D15" s="35"/>
      <c r="E15" s="35"/>
      <c r="F15" s="35"/>
      <c r="G15" s="27" t="str">
        <f t="shared" si="0"/>
        <v/>
      </c>
      <c r="H15" s="36" t="str">
        <f t="shared" si="1"/>
        <v/>
      </c>
      <c r="I15" s="36" t="str">
        <f t="shared" si="2"/>
        <v/>
      </c>
    </row>
    <row r="16" spans="1:10" s="18" customFormat="1" ht="19.5" customHeight="1" x14ac:dyDescent="0.2">
      <c r="A16" s="33">
        <v>3</v>
      </c>
      <c r="B16" s="34" t="s">
        <v>23</v>
      </c>
      <c r="C16" s="35">
        <v>12919</v>
      </c>
      <c r="D16" s="35"/>
      <c r="E16" s="35">
        <v>838</v>
      </c>
      <c r="F16" s="35">
        <v>419</v>
      </c>
      <c r="G16" s="27" t="str">
        <f t="shared" si="0"/>
        <v/>
      </c>
      <c r="H16" s="36">
        <f t="shared" si="1"/>
        <v>50</v>
      </c>
      <c r="I16" s="36">
        <f t="shared" si="2"/>
        <v>3.2432850839848286</v>
      </c>
    </row>
    <row r="17" spans="1:9" s="29" customFormat="1" x14ac:dyDescent="0.2">
      <c r="A17" s="30" t="s">
        <v>24</v>
      </c>
      <c r="B17" s="31" t="s">
        <v>25</v>
      </c>
      <c r="C17" s="32">
        <f>SUM(C19:C31)</f>
        <v>2829243</v>
      </c>
      <c r="D17" s="32">
        <v>6790491</v>
      </c>
      <c r="E17" s="32">
        <f>SUM(E19:E31)</f>
        <v>7221116</v>
      </c>
      <c r="F17" s="32">
        <f>SUM(F19:F31)</f>
        <v>3038780</v>
      </c>
      <c r="G17" s="27">
        <f>IFERROR(F17/D17*100,"")</f>
        <v>44.750519513242857</v>
      </c>
      <c r="H17" s="27">
        <f>IFERROR(F17/E17*100,"")</f>
        <v>42.081861030898828</v>
      </c>
      <c r="I17" s="27">
        <f t="shared" si="2"/>
        <v>107.40611534604841</v>
      </c>
    </row>
    <row r="18" spans="1:9" s="18" customFormat="1" x14ac:dyDescent="0.2">
      <c r="A18" s="33"/>
      <c r="B18" s="34" t="s">
        <v>26</v>
      </c>
      <c r="C18" s="35"/>
      <c r="D18" s="35"/>
      <c r="E18" s="38"/>
      <c r="F18" s="35"/>
      <c r="G18" s="27" t="str">
        <f t="shared" ref="G18:G31" si="3">IFERROR(F18/D18*100,"")</f>
        <v/>
      </c>
      <c r="H18" s="36" t="str">
        <f t="shared" si="1"/>
        <v/>
      </c>
      <c r="I18" s="36" t="str">
        <f t="shared" si="2"/>
        <v/>
      </c>
    </row>
    <row r="19" spans="1:9" s="18" customFormat="1" hidden="1" x14ac:dyDescent="0.2">
      <c r="A19" s="33"/>
      <c r="B19" s="34"/>
      <c r="C19" s="35">
        <v>68360</v>
      </c>
      <c r="D19" s="35"/>
      <c r="E19" s="35">
        <v>197723</v>
      </c>
      <c r="F19" s="35">
        <v>73056</v>
      </c>
      <c r="G19" s="27"/>
      <c r="H19" s="36">
        <f t="shared" si="1"/>
        <v>36.948660499790108</v>
      </c>
      <c r="I19" s="36">
        <f t="shared" si="2"/>
        <v>106.86951433586893</v>
      </c>
    </row>
    <row r="20" spans="1:9" s="18" customFormat="1" hidden="1" x14ac:dyDescent="0.2">
      <c r="A20" s="33"/>
      <c r="B20" s="34"/>
      <c r="C20" s="35">
        <v>23609</v>
      </c>
      <c r="D20" s="35"/>
      <c r="E20" s="35">
        <v>43420</v>
      </c>
      <c r="F20" s="35">
        <v>16830</v>
      </c>
      <c r="G20" s="27"/>
      <c r="H20" s="36">
        <f t="shared" si="1"/>
        <v>38.760939659143254</v>
      </c>
      <c r="I20" s="36">
        <f t="shared" si="2"/>
        <v>71.286373840484558</v>
      </c>
    </row>
    <row r="21" spans="1:9" s="18" customFormat="1" x14ac:dyDescent="0.2">
      <c r="A21" s="33">
        <v>1</v>
      </c>
      <c r="B21" s="34" t="s">
        <v>27</v>
      </c>
      <c r="C21" s="35">
        <v>1174169</v>
      </c>
      <c r="D21" s="35">
        <v>2558722</v>
      </c>
      <c r="E21" s="35">
        <v>2764453</v>
      </c>
      <c r="F21" s="35">
        <v>1165143</v>
      </c>
      <c r="G21" s="39">
        <f t="shared" si="3"/>
        <v>45.536130927861649</v>
      </c>
      <c r="H21" s="36">
        <f>IFERROR(F21/E21*100,"")</f>
        <v>42.147325347907888</v>
      </c>
      <c r="I21" s="36">
        <f t="shared" si="2"/>
        <v>99.23128612661381</v>
      </c>
    </row>
    <row r="22" spans="1:9" s="18" customFormat="1" x14ac:dyDescent="0.2">
      <c r="A22" s="33">
        <v>2</v>
      </c>
      <c r="B22" s="34" t="s">
        <v>28</v>
      </c>
      <c r="C22" s="35">
        <v>11856</v>
      </c>
      <c r="D22" s="35">
        <v>30722</v>
      </c>
      <c r="E22" s="35">
        <v>30722</v>
      </c>
      <c r="F22" s="35">
        <v>14441</v>
      </c>
      <c r="G22" s="39">
        <f t="shared" si="3"/>
        <v>47.005403294056372</v>
      </c>
      <c r="H22" s="36">
        <f t="shared" si="1"/>
        <v>47.005403294056372</v>
      </c>
      <c r="I22" s="36">
        <f t="shared" si="2"/>
        <v>121.80330634278003</v>
      </c>
    </row>
    <row r="23" spans="1:9" s="18" customFormat="1" x14ac:dyDescent="0.2">
      <c r="A23" s="33">
        <v>3</v>
      </c>
      <c r="B23" s="34" t="s">
        <v>29</v>
      </c>
      <c r="C23" s="35">
        <v>257775</v>
      </c>
      <c r="D23" s="35"/>
      <c r="E23" s="35">
        <v>743729</v>
      </c>
      <c r="F23" s="35">
        <v>308503</v>
      </c>
      <c r="G23" s="39" t="str">
        <f t="shared" si="3"/>
        <v/>
      </c>
      <c r="H23" s="36">
        <f t="shared" si="1"/>
        <v>41.480566173969279</v>
      </c>
      <c r="I23" s="36">
        <f t="shared" si="2"/>
        <v>119.67917757734459</v>
      </c>
    </row>
    <row r="24" spans="1:9" s="18" customFormat="1" x14ac:dyDescent="0.2">
      <c r="A24" s="33">
        <v>4</v>
      </c>
      <c r="B24" s="34" t="s">
        <v>30</v>
      </c>
      <c r="C24" s="35">
        <v>42573</v>
      </c>
      <c r="D24" s="35"/>
      <c r="E24" s="35">
        <v>68432</v>
      </c>
      <c r="F24" s="35">
        <v>28896</v>
      </c>
      <c r="G24" s="39" t="str">
        <f t="shared" si="3"/>
        <v/>
      </c>
      <c r="H24" s="36">
        <f t="shared" si="1"/>
        <v>42.225859247135844</v>
      </c>
      <c r="I24" s="36">
        <f t="shared" si="2"/>
        <v>67.874004650835047</v>
      </c>
    </row>
    <row r="25" spans="1:9" s="18" customFormat="1" x14ac:dyDescent="0.2">
      <c r="A25" s="33">
        <v>5</v>
      </c>
      <c r="B25" s="34" t="s">
        <v>31</v>
      </c>
      <c r="C25" s="35">
        <v>4882</v>
      </c>
      <c r="D25" s="35"/>
      <c r="E25" s="35">
        <v>16731</v>
      </c>
      <c r="F25" s="35">
        <v>5913</v>
      </c>
      <c r="G25" s="39" t="str">
        <f t="shared" si="3"/>
        <v/>
      </c>
      <c r="H25" s="36">
        <f t="shared" si="1"/>
        <v>35.341581495427647</v>
      </c>
      <c r="I25" s="36">
        <f t="shared" si="2"/>
        <v>121.11839410077836</v>
      </c>
    </row>
    <row r="26" spans="1:9" s="18" customFormat="1" x14ac:dyDescent="0.2">
      <c r="A26" s="33">
        <v>6</v>
      </c>
      <c r="B26" s="34" t="s">
        <v>32</v>
      </c>
      <c r="C26" s="35">
        <v>27046</v>
      </c>
      <c r="D26" s="35"/>
      <c r="E26" s="35">
        <v>80516</v>
      </c>
      <c r="F26" s="35">
        <v>26673</v>
      </c>
      <c r="G26" s="39" t="str">
        <f t="shared" si="3"/>
        <v/>
      </c>
      <c r="H26" s="36">
        <f t="shared" si="1"/>
        <v>33.127577127527445</v>
      </c>
      <c r="I26" s="36">
        <f t="shared" si="2"/>
        <v>98.620868150558309</v>
      </c>
    </row>
    <row r="27" spans="1:9" s="18" customFormat="1" x14ac:dyDescent="0.2">
      <c r="A27" s="33">
        <v>7</v>
      </c>
      <c r="B27" s="34" t="s">
        <v>33</v>
      </c>
      <c r="C27" s="35">
        <v>18366</v>
      </c>
      <c r="D27" s="35">
        <v>176259</v>
      </c>
      <c r="E27" s="35">
        <v>161229</v>
      </c>
      <c r="F27" s="35">
        <v>26573</v>
      </c>
      <c r="G27" s="39">
        <f>IFERROR(F27/D27*100,"")</f>
        <v>15.076109588730221</v>
      </c>
      <c r="H27" s="36">
        <f t="shared" si="1"/>
        <v>16.481526276290246</v>
      </c>
      <c r="I27" s="36">
        <f t="shared" si="2"/>
        <v>144.68583251660678</v>
      </c>
    </row>
    <row r="28" spans="1:9" s="18" customFormat="1" x14ac:dyDescent="0.2">
      <c r="A28" s="33">
        <v>8</v>
      </c>
      <c r="B28" s="34" t="s">
        <v>34</v>
      </c>
      <c r="C28" s="35">
        <v>331136</v>
      </c>
      <c r="D28" s="35"/>
      <c r="E28" s="35">
        <v>975894</v>
      </c>
      <c r="F28" s="35">
        <v>331453</v>
      </c>
      <c r="G28" s="39" t="str">
        <f t="shared" si="3"/>
        <v/>
      </c>
      <c r="H28" s="36">
        <f t="shared" si="1"/>
        <v>33.964037077797386</v>
      </c>
      <c r="I28" s="36">
        <f t="shared" si="2"/>
        <v>100.09573105914187</v>
      </c>
    </row>
    <row r="29" spans="1:9" s="18" customFormat="1" ht="37.5" x14ac:dyDescent="0.2">
      <c r="A29" s="33">
        <v>9</v>
      </c>
      <c r="B29" s="34" t="s">
        <v>35</v>
      </c>
      <c r="C29" s="35">
        <v>586082</v>
      </c>
      <c r="D29" s="35"/>
      <c r="E29" s="35">
        <v>1412792</v>
      </c>
      <c r="F29" s="35">
        <v>620005</v>
      </c>
      <c r="G29" s="39" t="str">
        <f t="shared" si="3"/>
        <v/>
      </c>
      <c r="H29" s="36">
        <f t="shared" si="1"/>
        <v>43.885087118273603</v>
      </c>
      <c r="I29" s="36">
        <f t="shared" si="2"/>
        <v>105.7880979112138</v>
      </c>
    </row>
    <row r="30" spans="1:9" s="18" customFormat="1" x14ac:dyDescent="0.2">
      <c r="A30" s="33">
        <v>10</v>
      </c>
      <c r="B30" s="34" t="s">
        <v>36</v>
      </c>
      <c r="C30" s="35">
        <v>211490</v>
      </c>
      <c r="D30" s="35"/>
      <c r="E30" s="35">
        <v>420322</v>
      </c>
      <c r="F30" s="35">
        <v>339865</v>
      </c>
      <c r="G30" s="27" t="str">
        <f t="shared" si="3"/>
        <v/>
      </c>
      <c r="H30" s="36">
        <f t="shared" si="1"/>
        <v>80.858246772712349</v>
      </c>
      <c r="I30" s="36">
        <f t="shared" si="2"/>
        <v>160.70026951628918</v>
      </c>
    </row>
    <row r="31" spans="1:9" s="18" customFormat="1" hidden="1" x14ac:dyDescent="0.2">
      <c r="A31" s="33"/>
      <c r="B31" s="34"/>
      <c r="C31" s="35">
        <v>71899</v>
      </c>
      <c r="D31" s="35"/>
      <c r="E31" s="35">
        <v>305153</v>
      </c>
      <c r="F31" s="35">
        <v>81429</v>
      </c>
      <c r="G31" s="27" t="str">
        <f t="shared" si="3"/>
        <v/>
      </c>
      <c r="H31" s="36">
        <f t="shared" si="1"/>
        <v>26.684646718203652</v>
      </c>
      <c r="I31" s="36">
        <f t="shared" si="2"/>
        <v>113.25470451605723</v>
      </c>
    </row>
    <row r="32" spans="1:9" s="29" customFormat="1" ht="37.5" x14ac:dyDescent="0.2">
      <c r="A32" s="30" t="s">
        <v>24</v>
      </c>
      <c r="B32" s="31" t="s">
        <v>37</v>
      </c>
      <c r="C32" s="32">
        <v>30</v>
      </c>
      <c r="D32" s="32">
        <v>9100</v>
      </c>
      <c r="E32" s="32">
        <v>9150</v>
      </c>
      <c r="F32" s="32">
        <v>400</v>
      </c>
      <c r="G32" s="32"/>
      <c r="H32" s="27">
        <f t="shared" si="1"/>
        <v>4.3715846994535523</v>
      </c>
      <c r="I32" s="27">
        <f t="shared" si="2"/>
        <v>1333.3333333333335</v>
      </c>
    </row>
    <row r="33" spans="1:9" s="29" customFormat="1" x14ac:dyDescent="0.2">
      <c r="A33" s="30" t="s">
        <v>38</v>
      </c>
      <c r="B33" s="31" t="s">
        <v>39</v>
      </c>
      <c r="C33" s="32">
        <v>1170</v>
      </c>
      <c r="D33" s="32">
        <v>1170</v>
      </c>
      <c r="E33" s="32">
        <v>1170</v>
      </c>
      <c r="F33" s="32">
        <v>1170</v>
      </c>
      <c r="G33" s="32"/>
      <c r="H33" s="27">
        <f t="shared" si="1"/>
        <v>100</v>
      </c>
      <c r="I33" s="27">
        <f t="shared" si="2"/>
        <v>100</v>
      </c>
    </row>
    <row r="34" spans="1:9" s="29" customFormat="1" x14ac:dyDescent="0.2">
      <c r="A34" s="30" t="s">
        <v>40</v>
      </c>
      <c r="B34" s="31" t="s">
        <v>41</v>
      </c>
      <c r="C34" s="32"/>
      <c r="D34" s="32">
        <v>275250</v>
      </c>
      <c r="E34" s="32">
        <v>275250</v>
      </c>
      <c r="F34" s="32"/>
      <c r="G34" s="32"/>
      <c r="H34" s="27">
        <f t="shared" si="1"/>
        <v>0</v>
      </c>
      <c r="I34" s="27" t="str">
        <f t="shared" si="2"/>
        <v/>
      </c>
    </row>
    <row r="35" spans="1:9" s="29" customFormat="1" x14ac:dyDescent="0.2">
      <c r="A35" s="30" t="s">
        <v>42</v>
      </c>
      <c r="B35" s="31" t="s">
        <v>43</v>
      </c>
      <c r="C35" s="32"/>
      <c r="D35" s="32">
        <v>478114</v>
      </c>
      <c r="E35" s="32">
        <v>779117</v>
      </c>
      <c r="F35" s="32"/>
      <c r="G35" s="32"/>
      <c r="H35" s="27">
        <f t="shared" si="1"/>
        <v>0</v>
      </c>
      <c r="I35" s="27"/>
    </row>
    <row r="36" spans="1:9" s="29" customFormat="1" ht="37.5" x14ac:dyDescent="0.2">
      <c r="A36" s="30" t="s">
        <v>16</v>
      </c>
      <c r="B36" s="31" t="s">
        <v>44</v>
      </c>
      <c r="C36" s="32">
        <f>C37+C38+C39</f>
        <v>114256</v>
      </c>
      <c r="D36" s="32">
        <f>D37+D38+D39</f>
        <v>958893</v>
      </c>
      <c r="E36" s="32">
        <f>E37+E38+E39</f>
        <v>886020</v>
      </c>
      <c r="F36" s="32">
        <f>F37+F38+F39</f>
        <v>152497</v>
      </c>
      <c r="G36" s="32"/>
      <c r="H36" s="27">
        <f t="shared" si="1"/>
        <v>17.211462495203271</v>
      </c>
      <c r="I36" s="27">
        <f t="shared" si="2"/>
        <v>133.4695770900434</v>
      </c>
    </row>
    <row r="37" spans="1:9" s="18" customFormat="1" ht="37.5" x14ac:dyDescent="0.2">
      <c r="A37" s="33">
        <v>1</v>
      </c>
      <c r="B37" s="34" t="s">
        <v>45</v>
      </c>
      <c r="C37" s="35"/>
      <c r="D37" s="35">
        <f>70279+22055+3766+5720+2000+100+300+6700</f>
        <v>110920</v>
      </c>
      <c r="E37" s="35">
        <v>110920</v>
      </c>
      <c r="F37" s="35">
        <v>7081</v>
      </c>
      <c r="G37" s="35"/>
      <c r="H37" s="36">
        <f t="shared" si="1"/>
        <v>6.3838802740714033</v>
      </c>
      <c r="I37" s="36" t="str">
        <f t="shared" si="2"/>
        <v/>
      </c>
    </row>
    <row r="38" spans="1:9" s="18" customFormat="1" ht="37.5" x14ac:dyDescent="0.2">
      <c r="A38" s="33">
        <v>2</v>
      </c>
      <c r="B38" s="34" t="s">
        <v>46</v>
      </c>
      <c r="C38" s="35">
        <v>114256</v>
      </c>
      <c r="D38" s="35">
        <v>775100</v>
      </c>
      <c r="E38" s="35">
        <v>775100</v>
      </c>
      <c r="F38" s="35">
        <v>145416</v>
      </c>
      <c r="G38" s="35"/>
      <c r="H38" s="36">
        <f t="shared" si="1"/>
        <v>18.760934073022835</v>
      </c>
      <c r="I38" s="36">
        <f t="shared" si="2"/>
        <v>127.27209074359334</v>
      </c>
    </row>
    <row r="39" spans="1:9" s="18" customFormat="1" ht="37.5" x14ac:dyDescent="0.2">
      <c r="A39" s="33">
        <v>3</v>
      </c>
      <c r="B39" s="34" t="s">
        <v>47</v>
      </c>
      <c r="C39" s="35"/>
      <c r="D39" s="35">
        <f>9000+560+110+19312+43891</f>
        <v>72873</v>
      </c>
      <c r="E39" s="35"/>
      <c r="F39" s="35"/>
      <c r="G39" s="40"/>
      <c r="H39" s="41" t="str">
        <f t="shared" si="1"/>
        <v/>
      </c>
      <c r="I39" s="41" t="str">
        <f t="shared" si="2"/>
        <v/>
      </c>
    </row>
    <row r="40" spans="1:9" s="18" customFormat="1" x14ac:dyDescent="0.2">
      <c r="A40" s="42"/>
      <c r="B40" s="43"/>
      <c r="C40" s="44"/>
      <c r="D40" s="44"/>
      <c r="E40" s="44"/>
      <c r="F40" s="44"/>
      <c r="G40" s="44"/>
      <c r="H40" s="43"/>
      <c r="I40" s="43"/>
    </row>
    <row r="41" spans="1:9" s="18" customFormat="1" x14ac:dyDescent="0.2">
      <c r="A41" s="22"/>
      <c r="C41" s="37"/>
      <c r="D41" s="37"/>
      <c r="E41" s="37"/>
      <c r="F41" s="37"/>
      <c r="G41" s="37"/>
    </row>
    <row r="42" spans="1:9" s="18" customFormat="1" x14ac:dyDescent="0.2">
      <c r="A42" s="22"/>
      <c r="C42" s="37"/>
      <c r="D42" s="37"/>
      <c r="E42" s="37"/>
      <c r="F42" s="37"/>
      <c r="G42" s="37"/>
    </row>
    <row r="43" spans="1:9" s="18" customFormat="1" x14ac:dyDescent="0.2">
      <c r="A43" s="22"/>
      <c r="C43" s="37"/>
      <c r="D43" s="37"/>
      <c r="E43" s="37"/>
      <c r="F43" s="37"/>
      <c r="G43" s="37"/>
    </row>
    <row r="44" spans="1:9" s="18" customFormat="1" x14ac:dyDescent="0.2">
      <c r="A44" s="22"/>
      <c r="C44" s="37"/>
      <c r="D44" s="37"/>
      <c r="E44" s="37"/>
      <c r="F44" s="37"/>
      <c r="G44" s="37"/>
    </row>
    <row r="45" spans="1:9" s="18" customFormat="1" x14ac:dyDescent="0.2">
      <c r="A45" s="22"/>
      <c r="C45" s="37"/>
      <c r="D45" s="37"/>
      <c r="E45" s="37"/>
      <c r="F45" s="37"/>
      <c r="G45" s="37"/>
    </row>
    <row r="46" spans="1:9" s="18" customFormat="1" x14ac:dyDescent="0.2">
      <c r="A46" s="22"/>
      <c r="C46" s="37"/>
      <c r="D46" s="37"/>
      <c r="E46" s="37"/>
      <c r="F46" s="37"/>
      <c r="G46" s="37"/>
    </row>
    <row r="47" spans="1:9" s="18" customFormat="1" x14ac:dyDescent="0.2">
      <c r="A47" s="22"/>
      <c r="C47" s="37"/>
      <c r="D47" s="37"/>
      <c r="E47" s="37"/>
      <c r="F47" s="37"/>
      <c r="G47" s="37"/>
    </row>
    <row r="48" spans="1:9" s="18" customFormat="1" x14ac:dyDescent="0.2">
      <c r="A48" s="22"/>
      <c r="C48" s="37"/>
      <c r="D48" s="37"/>
      <c r="E48" s="37"/>
      <c r="F48" s="37"/>
      <c r="G48" s="37"/>
    </row>
    <row r="49" spans="1:7" s="18" customFormat="1" x14ac:dyDescent="0.2">
      <c r="A49" s="22"/>
      <c r="C49" s="37"/>
      <c r="D49" s="37"/>
      <c r="E49" s="37"/>
      <c r="F49" s="37"/>
      <c r="G49" s="37"/>
    </row>
    <row r="50" spans="1:7" s="18" customFormat="1" x14ac:dyDescent="0.2">
      <c r="A50" s="22"/>
      <c r="C50" s="37"/>
      <c r="D50" s="37"/>
      <c r="E50" s="37"/>
      <c r="F50" s="37"/>
      <c r="G50" s="37"/>
    </row>
    <row r="51" spans="1:7" s="18" customFormat="1" x14ac:dyDescent="0.2">
      <c r="A51" s="22"/>
      <c r="C51" s="37"/>
      <c r="D51" s="37"/>
      <c r="E51" s="37"/>
      <c r="F51" s="37"/>
      <c r="G51" s="37"/>
    </row>
    <row r="52" spans="1:7" s="18" customFormat="1" x14ac:dyDescent="0.2">
      <c r="A52" s="22"/>
      <c r="C52" s="37"/>
      <c r="D52" s="37"/>
      <c r="E52" s="37"/>
      <c r="F52" s="37"/>
      <c r="G52" s="37"/>
    </row>
    <row r="53" spans="1:7" s="18" customFormat="1" x14ac:dyDescent="0.2">
      <c r="A53" s="22"/>
      <c r="C53" s="37"/>
      <c r="D53" s="37"/>
      <c r="E53" s="37"/>
      <c r="F53" s="37"/>
      <c r="G53" s="37"/>
    </row>
    <row r="54" spans="1:7" s="18" customFormat="1" x14ac:dyDescent="0.2">
      <c r="A54" s="22"/>
      <c r="C54" s="37"/>
      <c r="D54" s="37"/>
      <c r="E54" s="37"/>
      <c r="F54" s="37"/>
      <c r="G54" s="37"/>
    </row>
    <row r="55" spans="1:7" s="18" customFormat="1" x14ac:dyDescent="0.2">
      <c r="A55" s="22"/>
      <c r="C55" s="37"/>
      <c r="D55" s="37"/>
      <c r="E55" s="37"/>
      <c r="F55" s="37"/>
      <c r="G55" s="37"/>
    </row>
    <row r="56" spans="1:7" s="18" customFormat="1" x14ac:dyDescent="0.2">
      <c r="A56" s="22"/>
      <c r="C56" s="37"/>
      <c r="D56" s="37"/>
      <c r="E56" s="37"/>
      <c r="F56" s="37"/>
      <c r="G56" s="37"/>
    </row>
    <row r="57" spans="1:7" s="18" customFormat="1" x14ac:dyDescent="0.2">
      <c r="A57" s="22"/>
      <c r="C57" s="37"/>
      <c r="D57" s="37"/>
      <c r="E57" s="37"/>
      <c r="F57" s="37"/>
      <c r="G57" s="37"/>
    </row>
    <row r="58" spans="1:7" s="18" customFormat="1" x14ac:dyDescent="0.2">
      <c r="A58" s="22"/>
      <c r="C58" s="37"/>
      <c r="D58" s="37"/>
      <c r="E58" s="37"/>
      <c r="F58" s="37"/>
      <c r="G58" s="37"/>
    </row>
    <row r="59" spans="1:7" s="18" customFormat="1" x14ac:dyDescent="0.2">
      <c r="A59" s="22"/>
      <c r="C59" s="37"/>
      <c r="D59" s="37"/>
      <c r="E59" s="37"/>
      <c r="F59" s="37"/>
      <c r="G59" s="37"/>
    </row>
    <row r="60" spans="1:7" s="18" customFormat="1" x14ac:dyDescent="0.2">
      <c r="A60" s="22"/>
      <c r="C60" s="37"/>
      <c r="D60" s="37"/>
      <c r="E60" s="37"/>
      <c r="F60" s="37"/>
      <c r="G60" s="37"/>
    </row>
    <row r="61" spans="1:7" s="18" customFormat="1" x14ac:dyDescent="0.2">
      <c r="A61" s="22"/>
      <c r="C61" s="37"/>
      <c r="D61" s="37"/>
      <c r="E61" s="37"/>
      <c r="F61" s="37"/>
      <c r="G61" s="37"/>
    </row>
    <row r="62" spans="1:7" s="18" customFormat="1" x14ac:dyDescent="0.2">
      <c r="A62" s="22"/>
      <c r="C62" s="37"/>
      <c r="D62" s="37"/>
      <c r="E62" s="37"/>
      <c r="F62" s="37"/>
      <c r="G62" s="37"/>
    </row>
    <row r="63" spans="1:7" s="18" customFormat="1" x14ac:dyDescent="0.2">
      <c r="A63" s="22"/>
      <c r="C63" s="37"/>
      <c r="D63" s="37"/>
      <c r="E63" s="37"/>
      <c r="F63" s="37"/>
      <c r="G63" s="37"/>
    </row>
    <row r="64" spans="1:7" s="18" customFormat="1" x14ac:dyDescent="0.2">
      <c r="A64" s="22"/>
      <c r="C64" s="37"/>
      <c r="D64" s="37"/>
      <c r="E64" s="37"/>
      <c r="F64" s="37"/>
      <c r="G64" s="37"/>
    </row>
    <row r="65" spans="1:7" s="18" customFormat="1" x14ac:dyDescent="0.2">
      <c r="A65" s="22"/>
      <c r="C65" s="37"/>
      <c r="D65" s="37"/>
      <c r="E65" s="37"/>
      <c r="F65" s="37"/>
      <c r="G65" s="37"/>
    </row>
    <row r="66" spans="1:7" s="18" customFormat="1" x14ac:dyDescent="0.2">
      <c r="A66" s="22"/>
      <c r="C66" s="37"/>
      <c r="D66" s="37"/>
      <c r="E66" s="37"/>
      <c r="F66" s="37"/>
      <c r="G66" s="37"/>
    </row>
    <row r="67" spans="1:7" s="18" customFormat="1" x14ac:dyDescent="0.2">
      <c r="A67" s="22"/>
      <c r="C67" s="37"/>
      <c r="D67" s="37"/>
      <c r="E67" s="37"/>
      <c r="F67" s="37"/>
      <c r="G67" s="37"/>
    </row>
    <row r="68" spans="1:7" s="18" customFormat="1" x14ac:dyDescent="0.2">
      <c r="A68" s="22"/>
      <c r="C68" s="37"/>
      <c r="D68" s="37"/>
      <c r="E68" s="37"/>
      <c r="F68" s="37"/>
      <c r="G68" s="37"/>
    </row>
    <row r="69" spans="1:7" s="18" customFormat="1" x14ac:dyDescent="0.2">
      <c r="A69" s="22"/>
      <c r="C69" s="37"/>
      <c r="D69" s="37"/>
      <c r="E69" s="37"/>
      <c r="F69" s="37"/>
      <c r="G69" s="37"/>
    </row>
    <row r="70" spans="1:7" s="18" customFormat="1" x14ac:dyDescent="0.2">
      <c r="A70" s="22"/>
      <c r="C70" s="37"/>
      <c r="D70" s="37"/>
      <c r="E70" s="37"/>
      <c r="F70" s="37"/>
      <c r="G70" s="37"/>
    </row>
    <row r="71" spans="1:7" s="18" customFormat="1" x14ac:dyDescent="0.2">
      <c r="A71" s="22"/>
      <c r="C71" s="37"/>
      <c r="D71" s="37"/>
      <c r="E71" s="37"/>
      <c r="F71" s="37"/>
      <c r="G71" s="37"/>
    </row>
    <row r="72" spans="1:7" s="18" customFormat="1" x14ac:dyDescent="0.2">
      <c r="A72" s="22"/>
      <c r="C72" s="37"/>
      <c r="D72" s="37"/>
      <c r="E72" s="37"/>
      <c r="F72" s="37"/>
      <c r="G72" s="37"/>
    </row>
    <row r="73" spans="1:7" s="18" customFormat="1" x14ac:dyDescent="0.2">
      <c r="A73" s="22"/>
      <c r="C73" s="37"/>
      <c r="D73" s="37"/>
      <c r="E73" s="37"/>
      <c r="F73" s="37"/>
      <c r="G73" s="37"/>
    </row>
    <row r="74" spans="1:7" s="18" customFormat="1" x14ac:dyDescent="0.2">
      <c r="A74" s="22"/>
      <c r="C74" s="37"/>
      <c r="D74" s="37"/>
      <c r="E74" s="37"/>
      <c r="F74" s="37"/>
      <c r="G74" s="37"/>
    </row>
    <row r="75" spans="1:7" s="18" customFormat="1" x14ac:dyDescent="0.2">
      <c r="A75" s="22"/>
      <c r="C75" s="37"/>
      <c r="D75" s="37"/>
      <c r="E75" s="37"/>
      <c r="F75" s="37"/>
      <c r="G75" s="37"/>
    </row>
    <row r="76" spans="1:7" s="18" customFormat="1" x14ac:dyDescent="0.2">
      <c r="A76" s="22"/>
      <c r="C76" s="37"/>
      <c r="D76" s="37"/>
      <c r="E76" s="37"/>
      <c r="F76" s="37"/>
      <c r="G76" s="37"/>
    </row>
    <row r="77" spans="1:7" s="18" customFormat="1" x14ac:dyDescent="0.2">
      <c r="A77" s="22"/>
      <c r="C77" s="37"/>
      <c r="D77" s="37"/>
      <c r="E77" s="37"/>
      <c r="F77" s="37"/>
      <c r="G77" s="37"/>
    </row>
  </sheetData>
  <mergeCells count="9">
    <mergeCell ref="A4:I4"/>
    <mergeCell ref="A5:I5"/>
    <mergeCell ref="H7:I7"/>
    <mergeCell ref="A8:A9"/>
    <mergeCell ref="B8:B9"/>
    <mergeCell ref="C8:C9"/>
    <mergeCell ref="D8:E8"/>
    <mergeCell ref="F8:F9"/>
    <mergeCell ref="G8:I8"/>
  </mergeCells>
  <printOptions horizontalCentered="1"/>
  <pageMargins left="0.19685039370078741" right="0.19685039370078741" top="0.35433070866141736" bottom="0.39370078740157483" header="0.19685039370078741" footer="0.31496062992125984"/>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TH-2020-Q2-B61-TT343-56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dc:creator>
  <cp:lastModifiedBy>tem</cp:lastModifiedBy>
  <dcterms:created xsi:type="dcterms:W3CDTF">2020-07-27T08:05:11Z</dcterms:created>
  <dcterms:modified xsi:type="dcterms:W3CDTF">2020-07-27T08:07:04Z</dcterms:modified>
</cp:coreProperties>
</file>